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2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>
    <definedName name="_xlnm.Print_Area" localSheetId="2">'סך התשלומים ששולמו בגין כל סוג '!$C$3:$E$36</definedName>
  </definedNames>
  <calcPr fullCalcOnLoad="1"/>
</workbook>
</file>

<file path=xl/sharedStrings.xml><?xml version="1.0" encoding="utf-8"?>
<sst xmlns="http://schemas.openxmlformats.org/spreadsheetml/2006/main" count="184" uniqueCount="152">
  <si>
    <t>מספר שורה</t>
  </si>
  <si>
    <t>אופי שורה</t>
  </si>
  <si>
    <t>תאור</t>
  </si>
  <si>
    <t>אלפי ש''ח</t>
  </si>
  <si>
    <t>שיעור אחזקה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</si>
  <si>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</si>
  <si>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</si>
  <si>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</si>
  <si>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</si>
  <si>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</si>
  <si>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</si>
  <si>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</si>
  <si>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</si>
  <si>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</si>
  <si>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</si>
  <si>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</si>
  <si>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</si>
  <si>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</si>
  <si>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</si>
  <si>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</si>
  <si>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בקרנות סל ישראליות</t>
  </si>
  <si>
    <t>ו. סך תשלומים בגין השקעה בקרנות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</si>
  <si>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</si>
  <si>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</si>
  <si>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</si>
  <si>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</si>
  <si>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</si>
  <si>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</si>
  <si>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</si>
  <si>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א. שיעור סך הוצאות ישירות, במיגבלה %0.25 לפי התקנה</t>
  </si>
  <si>
    <t>ב. שיעור סך הוצאות ישירות מתוך יתרת נכסים ממוצעת (באחוזים)</t>
  </si>
  <si>
    <t>סך הכל נכסים לסוף שנה קודמת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</si>
  <si>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</si>
  <si>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</si>
  <si>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</si>
  <si>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</si>
  <si>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</si>
  <si>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פועלים סהר</t>
  </si>
  <si>
    <t>בנק הפועלים</t>
  </si>
  <si>
    <t>IBI Brokerage</t>
  </si>
  <si>
    <t>Excelence Nessuah</t>
  </si>
  <si>
    <t>MERRILL LYNCH</t>
  </si>
  <si>
    <t>CIBC/WORLD</t>
  </si>
  <si>
    <t>Camalia capital market</t>
  </si>
  <si>
    <t>OSCAR GRUSS &amp; SON INC</t>
  </si>
  <si>
    <t>בנק דיסקונט</t>
  </si>
  <si>
    <t>בנק לאומי</t>
  </si>
  <si>
    <t>לידר ד"ש</t>
  </si>
  <si>
    <t>פסגות אופק</t>
  </si>
  <si>
    <t>אקסלנס נשואה</t>
  </si>
  <si>
    <t>בנק מזרחי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</si>
  <si>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</si>
  <si>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</si>
  <si>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</si>
  <si>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</si>
  <si>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</si>
  <si>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</si>
  <si>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</si>
  <si>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</si>
  <si>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</si>
  <si>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</si>
  <si>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</si>
  <si>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</si>
  <si>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</si>
  <si>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</si>
  <si>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</si>
  <si>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</si>
  <si>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</si>
  <si>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</si>
  <si>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</si>
  <si>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</si>
  <si>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</si>
  <si>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</si>
  <si>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</si>
  <si>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</si>
  <si>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</si>
  <si>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</si>
  <si>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</si>
  <si>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</si>
  <si>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</si>
  <si>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</si>
  <si>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אי.בי.אי. ניהול קרנות נאמ</t>
  </si>
  <si>
    <t>סה"כ קרן נאמנות ישראלים</t>
  </si>
  <si>
    <t>קרן חוץ</t>
  </si>
  <si>
    <t>ASHMORE-EM LOC CUR BD-I U</t>
  </si>
  <si>
    <t>FRANK TEMP INV EMKT BND-I</t>
  </si>
  <si>
    <t>סה"כ קרנות נאמנות חוץ</t>
  </si>
  <si>
    <t>סך תשלומים בגין השקעה בקרנות נאמנות</t>
  </si>
  <si>
    <t>תשלום בגין השקעה בקרנות סל</t>
  </si>
  <si>
    <t>תעודות סל ישראלים</t>
  </si>
  <si>
    <t>קסם תעודות סל ומוצרי מדדי</t>
  </si>
  <si>
    <t>מיטב תכלית קרנות נאמנות ב</t>
  </si>
  <si>
    <t>קסם קרנות נאמנות בע"מ</t>
  </si>
  <si>
    <t>מגדל קרנות נאמנות בע"מ</t>
  </si>
  <si>
    <t>הראל סל בע"מ</t>
  </si>
  <si>
    <t>סה"כ תעודות סל ישראלים</t>
  </si>
  <si>
    <t>תעודות סל זרה</t>
  </si>
  <si>
    <t>SOURCE MORNINGSTAR US ENE</t>
  </si>
  <si>
    <t>HEALTH CARE SELECT SECTOR</t>
  </si>
  <si>
    <t>FINANCIAL SELECT SECTOR S</t>
  </si>
  <si>
    <t>CONSUMER DISCRETIONARY SE</t>
  </si>
  <si>
    <t>ENERGY SELECT SECTOR SPDR</t>
  </si>
  <si>
    <t>UTILITIES SELECT SECTOR S</t>
  </si>
  <si>
    <t>SPDR S&amp;P HOMEBUILDERS ETF</t>
  </si>
  <si>
    <t>LYX ETF CAC 40 DR D-EUR</t>
  </si>
  <si>
    <t>SPDR S&amp;P CHINA ETF</t>
  </si>
  <si>
    <t>INDUSTRIAL SELECT SECT SP</t>
  </si>
  <si>
    <t>GENERIC 1ST 'ES' FUTURE</t>
  </si>
  <si>
    <t>ISHARES CORE FTSE 100</t>
  </si>
  <si>
    <t>US GLOBAL JETS ETF</t>
  </si>
  <si>
    <t>PIMCO EMERGING MARKETS AD</t>
  </si>
  <si>
    <t>SPDR DJIA TRUST</t>
  </si>
  <si>
    <t>TECHNOLOGY SELECT SECT SP</t>
  </si>
  <si>
    <t>CONSUMER STAPLES SPDR</t>
  </si>
  <si>
    <t>SPDR S&amp;P 500 ETF TRUST</t>
  </si>
  <si>
    <t>ISHARES MSCI EMERGING MAR</t>
  </si>
  <si>
    <t>SPDR PORTFOLIO INTERMEDIA</t>
  </si>
  <si>
    <t>KRANESH BOSERA MSCI CHINA</t>
  </si>
  <si>
    <t>AMUNDI MSCI EMERG MARK</t>
  </si>
  <si>
    <t>INVESCO S&amp;P 500 EQUAL WEI</t>
  </si>
  <si>
    <t>INVESCO KBW BANK ETF</t>
  </si>
  <si>
    <t>INVESCO QQQ TRUST SERIES</t>
  </si>
  <si>
    <t>ETFMG PRIME MOBILE PAYMEN</t>
  </si>
  <si>
    <t>COMM SERV SELECT SECTOR S</t>
  </si>
  <si>
    <t>CHINAAMC CSI 300 IDX ETF-</t>
  </si>
  <si>
    <t>ISHARES CORE EURO STOXX50</t>
  </si>
  <si>
    <t>VANG FTSE250 GBPD</t>
  </si>
  <si>
    <t>FIRST TRUST NASDAQ CYBERS</t>
  </si>
  <si>
    <t>INVESCO SOLAR ETF</t>
  </si>
  <si>
    <t>ISHARES CORE NIKKEI 225 E</t>
  </si>
  <si>
    <t>WISDOMTREE JAPAN HEDGED E</t>
  </si>
  <si>
    <t>VANGUARD S&amp;P 500 ETF</t>
  </si>
  <si>
    <t>VANGUARD FTSE EMERGING MA</t>
  </si>
  <si>
    <t>ISHARES PHLX SEMICONDUCTO</t>
  </si>
  <si>
    <t>ISHARES CHINA LARGE-CAP E</t>
  </si>
  <si>
    <t>ISHARES U.S. MEDICAL DEVI</t>
  </si>
  <si>
    <t>ISHARES U.S. HOME CONSTRU</t>
  </si>
  <si>
    <t>ISHARES MSCI ALL COUNTRY</t>
  </si>
  <si>
    <t>ISHARES MSCI JAPAN ETF</t>
  </si>
  <si>
    <t>FIRST TRUST ISE CLOUD COM</t>
  </si>
  <si>
    <t>VANGUARD RUSSELL 2000</t>
  </si>
  <si>
    <t>סה"כ תעודות סל זרות</t>
  </si>
  <si>
    <t>סך תשלומים בגין השקעה בתעודות סל</t>
  </si>
  <si>
    <t>סך הכול עמלות ניהול חיצוני</t>
  </si>
  <si>
    <t xml:space="preserve">סהכ נכסים לסוף שנה </t>
  </si>
  <si>
    <t>ממוצע</t>
  </si>
  <si>
    <t xml:space="preserve">סך נכסים לסוף תקופה </t>
  </si>
  <si>
    <t>יתרת נכסים ממוצעת</t>
  </si>
  <si>
    <t xml:space="preserve">סך התשלומים ששולמו בגין כל סוג של הוצאה ישירה לשנה המסתיימת ביום: 31/12/2020 </t>
  </si>
  <si>
    <t xml:space="preserve">קופת תגמולים לעובדי עירית תל-אביב מסלול תגמולים לבני50 עד 60  מספר אישור: 9963 נספח 1 </t>
  </si>
  <si>
    <t xml:space="preserve">קופת תגמולים לעובדי עירית תל-אביב מסלול תגמולים לבני50 עד 60  מספר אישור: 9963 נספח 3 </t>
  </si>
  <si>
    <t xml:space="preserve">קופת תגמולים לעובדי עירית תל-אביב מסלול תגמולים לבני50 עד 60  מספר אישור: 9963 נספח 2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</si>
</sst>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169" fontId="0" fillId="0" borderId="0" applyFont="0" applyFill="0" applyBorder="0" applyAlignment="0" applyProtection="0"/>
    <xf numFmtId="0" fontId="32" fillId="30" borderId="2" applyNumberFormat="0" applyAlignment="0" applyProtection="0"/>
    <xf numFmtId="0" fontId="33" fillId="31" borderId="0" applyNumberFormat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0" fillId="0" borderId="0" xfId="0" applyFont="1" applyAlignment="1">
      <alignment readingOrder="2"/>
    </xf>
    <xf numFmtId="0" fontId="30" fillId="0" borderId="0" xfId="0" applyFont="1" applyAlignment="1">
      <alignment horizontal="right" readingOrder="2"/>
    </xf>
    <xf numFmtId="4" fontId="30" fillId="0" borderId="0" xfId="0" applyNumberFormat="1" applyFont="1" applyAlignment="1">
      <alignment readingOrder="2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71" fontId="36" fillId="0" borderId="0" xfId="33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73" fontId="30" fillId="0" borderId="0" xfId="35" applyNumberFormat="1" applyFont="1" applyAlignment="1">
      <alignment readingOrder="2"/>
    </xf>
    <xf numFmtId="0" fontId="3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3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rightToLeft="1" zoomScalePageLayoutView="0" workbookViewId="0" topLeftCell="A1">
      <selection activeCell="B1" sqref="B1:M2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0.140625" style="0" bestFit="1" customWidth="1"/>
    <col min="5" max="5" width="11.8515625" style="0" bestFit="1" customWidth="1"/>
  </cols>
  <sheetData>
    <row r="1" spans="2:13" ht="15">
      <c r="B1" s="17" t="s">
        <v>150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>
      <c r="B2" s="15" t="s">
        <v>148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5" ht="14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5">
      <c r="A4" s="5">
        <v>10</v>
      </c>
      <c r="B4" s="5">
        <v>0</v>
      </c>
      <c r="C4" s="6" t="s">
        <v>69</v>
      </c>
    </row>
    <row r="5" spans="1:4" ht="14.25">
      <c r="A5">
        <v>11</v>
      </c>
      <c r="B5">
        <v>1</v>
      </c>
      <c r="C5" s="7" t="s">
        <v>70</v>
      </c>
      <c r="D5">
        <f>590.8</f>
        <v>590.8</v>
      </c>
    </row>
    <row r="6" spans="1:5" ht="15">
      <c r="A6" s="5">
        <v>20</v>
      </c>
      <c r="B6" s="5">
        <v>2</v>
      </c>
      <c r="C6" s="6" t="s">
        <v>71</v>
      </c>
      <c r="D6" s="5">
        <f>SUM(D5)</f>
        <v>590.8</v>
      </c>
      <c r="E6" s="5"/>
    </row>
    <row r="7" spans="1:3" ht="15">
      <c r="A7" s="5">
        <v>22</v>
      </c>
      <c r="B7" s="5">
        <v>0</v>
      </c>
      <c r="C7" s="6" t="s">
        <v>72</v>
      </c>
    </row>
    <row r="8" spans="1:4" ht="14.25">
      <c r="A8">
        <v>25</v>
      </c>
      <c r="B8">
        <v>1</v>
      </c>
      <c r="C8" s="7" t="s">
        <v>73</v>
      </c>
      <c r="D8">
        <f>964.93</f>
        <v>964.93</v>
      </c>
    </row>
    <row r="9" spans="1:5" ht="15">
      <c r="A9" s="5">
        <v>27</v>
      </c>
      <c r="B9" s="5">
        <v>2</v>
      </c>
      <c r="C9" s="6" t="s">
        <v>74</v>
      </c>
      <c r="D9" s="5">
        <f>D8</f>
        <v>964.93</v>
      </c>
      <c r="E9" s="5"/>
    </row>
    <row r="10" spans="1:3" ht="15">
      <c r="A10" s="5">
        <v>30</v>
      </c>
      <c r="B10" s="5">
        <v>0</v>
      </c>
      <c r="C10" s="6" t="s">
        <v>75</v>
      </c>
    </row>
    <row r="11" spans="1:4" s="12" customFormat="1" ht="14.25">
      <c r="A11" s="12">
        <v>31</v>
      </c>
      <c r="B11" s="12">
        <v>1</v>
      </c>
      <c r="C11" s="13" t="s">
        <v>61</v>
      </c>
      <c r="D11" s="12">
        <v>0</v>
      </c>
    </row>
    <row r="12" spans="1:4" s="12" customFormat="1" ht="14.25">
      <c r="A12" s="12">
        <v>32</v>
      </c>
      <c r="B12" s="12">
        <v>1</v>
      </c>
      <c r="C12" s="13" t="s">
        <v>62</v>
      </c>
      <c r="D12" s="12">
        <v>0</v>
      </c>
    </row>
    <row r="13" spans="1:4" s="12" customFormat="1" ht="14.25">
      <c r="A13" s="12">
        <v>33</v>
      </c>
      <c r="B13" s="12">
        <v>1</v>
      </c>
      <c r="C13" s="13" t="s">
        <v>56</v>
      </c>
      <c r="D13" s="12">
        <v>0</v>
      </c>
    </row>
    <row r="14" spans="1:5" ht="15">
      <c r="A14" s="5">
        <v>40</v>
      </c>
      <c r="B14" s="5">
        <v>2</v>
      </c>
      <c r="C14" s="6" t="s">
        <v>76</v>
      </c>
      <c r="D14" s="5">
        <v>0</v>
      </c>
      <c r="E14" s="5"/>
    </row>
    <row r="15" spans="1:3" ht="15">
      <c r="A15" s="5">
        <v>50</v>
      </c>
      <c r="B15" s="5">
        <v>0</v>
      </c>
      <c r="C15" s="6" t="s">
        <v>77</v>
      </c>
    </row>
    <row r="16" spans="1:4" ht="14.25">
      <c r="A16">
        <v>61</v>
      </c>
      <c r="B16">
        <v>1</v>
      </c>
      <c r="C16" s="7" t="s">
        <v>61</v>
      </c>
      <c r="D16">
        <v>0</v>
      </c>
    </row>
    <row r="17" spans="1:4" ht="14.25">
      <c r="A17">
        <v>62</v>
      </c>
      <c r="B17">
        <v>1</v>
      </c>
      <c r="C17" s="7" t="s">
        <v>62</v>
      </c>
      <c r="D17">
        <v>0</v>
      </c>
    </row>
    <row r="18" spans="1:4" ht="14.25">
      <c r="A18">
        <v>63</v>
      </c>
      <c r="B18">
        <v>1</v>
      </c>
      <c r="C18" s="7" t="s">
        <v>56</v>
      </c>
      <c r="D18">
        <v>0</v>
      </c>
    </row>
    <row r="19" spans="1:5" ht="15">
      <c r="A19" s="5">
        <v>100</v>
      </c>
      <c r="B19" s="5">
        <v>2</v>
      </c>
      <c r="C19" s="6" t="s">
        <v>78</v>
      </c>
      <c r="D19" s="5">
        <v>0</v>
      </c>
      <c r="E19" s="5"/>
    </row>
    <row r="20" spans="1:3" ht="15">
      <c r="A20" s="5">
        <v>110</v>
      </c>
      <c r="B20" s="5">
        <v>0</v>
      </c>
      <c r="C20" s="6" t="s">
        <v>79</v>
      </c>
    </row>
    <row r="21" spans="1:3" ht="15">
      <c r="A21" s="5">
        <v>120</v>
      </c>
      <c r="B21" s="5">
        <v>0</v>
      </c>
      <c r="C21" s="6" t="s">
        <v>80</v>
      </c>
    </row>
    <row r="22" spans="1:4" ht="14.25">
      <c r="A22">
        <v>121</v>
      </c>
      <c r="B22">
        <v>1</v>
      </c>
      <c r="C22" s="7" t="s">
        <v>81</v>
      </c>
      <c r="D22">
        <v>0.52</v>
      </c>
    </row>
    <row r="23" spans="1:4" ht="14.25">
      <c r="A23">
        <v>121</v>
      </c>
      <c r="B23">
        <v>1</v>
      </c>
      <c r="D23">
        <v>54.17</v>
      </c>
    </row>
    <row r="24" spans="1:5" ht="15">
      <c r="A24" s="5">
        <v>130</v>
      </c>
      <c r="B24" s="5">
        <v>2</v>
      </c>
      <c r="C24" s="6" t="s">
        <v>82</v>
      </c>
      <c r="D24" s="5">
        <v>54.69</v>
      </c>
      <c r="E24" s="5"/>
    </row>
    <row r="25" spans="1:3" ht="15">
      <c r="A25" s="5">
        <v>140</v>
      </c>
      <c r="B25" s="5">
        <v>0</v>
      </c>
      <c r="C25" s="6" t="s">
        <v>83</v>
      </c>
    </row>
    <row r="26" spans="1:4" ht="14.25">
      <c r="A26">
        <v>171</v>
      </c>
      <c r="B26">
        <v>1</v>
      </c>
      <c r="C26" s="7" t="s">
        <v>84</v>
      </c>
      <c r="D26">
        <v>9.13</v>
      </c>
    </row>
    <row r="27" spans="1:4" ht="14.25">
      <c r="A27">
        <v>171</v>
      </c>
      <c r="B27">
        <v>1</v>
      </c>
      <c r="C27" s="7" t="s">
        <v>85</v>
      </c>
      <c r="D27">
        <v>6.43</v>
      </c>
    </row>
    <row r="28" spans="1:5" ht="15">
      <c r="A28" s="5">
        <v>180</v>
      </c>
      <c r="B28" s="5">
        <v>2</v>
      </c>
      <c r="C28" s="6" t="s">
        <v>86</v>
      </c>
      <c r="D28" s="5">
        <v>15.56</v>
      </c>
      <c r="E28" s="5"/>
    </row>
    <row r="29" spans="1:5" ht="15">
      <c r="A29" s="5">
        <v>190</v>
      </c>
      <c r="B29" s="5">
        <v>2</v>
      </c>
      <c r="C29" s="6" t="s">
        <v>87</v>
      </c>
      <c r="D29" s="5">
        <v>70.25</v>
      </c>
      <c r="E29" s="5"/>
    </row>
    <row r="30" spans="1:3" ht="15">
      <c r="A30" s="5">
        <v>191</v>
      </c>
      <c r="B30" s="5">
        <v>0</v>
      </c>
      <c r="C30" s="6" t="s">
        <v>88</v>
      </c>
    </row>
    <row r="31" spans="1:3" ht="15">
      <c r="A31" s="5">
        <v>192</v>
      </c>
      <c r="B31" s="5">
        <v>0</v>
      </c>
      <c r="C31" s="6" t="s">
        <v>89</v>
      </c>
    </row>
    <row r="32" spans="1:4" ht="14.25">
      <c r="A32">
        <v>193</v>
      </c>
      <c r="B32">
        <v>1</v>
      </c>
      <c r="C32" s="7" t="s">
        <v>90</v>
      </c>
      <c r="D32">
        <v>2.73</v>
      </c>
    </row>
    <row r="33" spans="1:4" ht="14.25">
      <c r="A33">
        <v>193</v>
      </c>
      <c r="B33">
        <v>1</v>
      </c>
      <c r="C33" s="7" t="s">
        <v>91</v>
      </c>
      <c r="D33">
        <v>4.81</v>
      </c>
    </row>
    <row r="34" spans="1:4" ht="14.25">
      <c r="A34">
        <v>193</v>
      </c>
      <c r="B34">
        <v>1</v>
      </c>
      <c r="C34" s="7" t="s">
        <v>92</v>
      </c>
      <c r="D34">
        <v>14.14</v>
      </c>
    </row>
    <row r="35" spans="1:4" ht="14.25">
      <c r="A35">
        <v>193</v>
      </c>
      <c r="B35">
        <v>1</v>
      </c>
      <c r="C35" s="7" t="s">
        <v>93</v>
      </c>
      <c r="D35">
        <v>1.48</v>
      </c>
    </row>
    <row r="36" spans="1:4" ht="14.25">
      <c r="A36">
        <v>193</v>
      </c>
      <c r="B36">
        <v>1</v>
      </c>
      <c r="C36" s="7" t="s">
        <v>94</v>
      </c>
      <c r="D36">
        <v>5.46</v>
      </c>
    </row>
    <row r="37" spans="1:5" ht="15">
      <c r="A37" s="5">
        <v>194</v>
      </c>
      <c r="B37" s="5">
        <v>2</v>
      </c>
      <c r="C37" s="6" t="s">
        <v>95</v>
      </c>
      <c r="D37" s="5">
        <v>28.62</v>
      </c>
      <c r="E37" s="5"/>
    </row>
    <row r="38" spans="1:3" ht="15">
      <c r="A38" s="5">
        <v>195</v>
      </c>
      <c r="B38" s="5">
        <v>0</v>
      </c>
      <c r="C38" s="6" t="s">
        <v>96</v>
      </c>
    </row>
    <row r="39" spans="1:4" ht="14.25">
      <c r="A39">
        <v>196</v>
      </c>
      <c r="B39">
        <v>1</v>
      </c>
      <c r="C39" s="7" t="s">
        <v>97</v>
      </c>
      <c r="D39">
        <v>4.32</v>
      </c>
    </row>
    <row r="40" spans="1:4" ht="14.25">
      <c r="A40">
        <v>196</v>
      </c>
      <c r="B40">
        <v>1</v>
      </c>
      <c r="C40" s="7" t="s">
        <v>98</v>
      </c>
      <c r="D40">
        <v>1.14</v>
      </c>
    </row>
    <row r="41" spans="1:4" ht="14.25">
      <c r="A41">
        <v>196</v>
      </c>
      <c r="B41">
        <v>1</v>
      </c>
      <c r="C41" s="7" t="s">
        <v>99</v>
      </c>
      <c r="D41">
        <v>0.71</v>
      </c>
    </row>
    <row r="42" spans="1:4" ht="14.25">
      <c r="A42">
        <v>196</v>
      </c>
      <c r="B42">
        <v>1</v>
      </c>
      <c r="C42" s="7" t="s">
        <v>100</v>
      </c>
      <c r="D42">
        <v>2.47</v>
      </c>
    </row>
    <row r="43" spans="1:4" ht="14.25">
      <c r="A43">
        <v>196</v>
      </c>
      <c r="B43">
        <v>1</v>
      </c>
      <c r="C43" s="7" t="s">
        <v>101</v>
      </c>
      <c r="D43">
        <v>0.24</v>
      </c>
    </row>
    <row r="44" spans="1:4" ht="14.25">
      <c r="A44">
        <v>196</v>
      </c>
      <c r="B44">
        <v>1</v>
      </c>
      <c r="C44" s="7" t="s">
        <v>102</v>
      </c>
      <c r="D44">
        <v>0.31</v>
      </c>
    </row>
    <row r="45" spans="1:4" ht="14.25">
      <c r="A45">
        <v>196</v>
      </c>
      <c r="B45">
        <v>1</v>
      </c>
      <c r="C45" s="7" t="s">
        <v>103</v>
      </c>
      <c r="D45">
        <v>12.51</v>
      </c>
    </row>
    <row r="46" spans="1:4" ht="14.25">
      <c r="A46">
        <v>196</v>
      </c>
      <c r="B46">
        <v>1</v>
      </c>
      <c r="C46" s="7" t="s">
        <v>104</v>
      </c>
      <c r="D46">
        <v>13.34</v>
      </c>
    </row>
    <row r="47" spans="1:4" ht="14.25">
      <c r="A47">
        <v>196</v>
      </c>
      <c r="B47">
        <v>1</v>
      </c>
      <c r="C47" s="7" t="s">
        <v>105</v>
      </c>
      <c r="D47">
        <v>25.37</v>
      </c>
    </row>
    <row r="48" spans="1:4" ht="14.25">
      <c r="A48">
        <v>196</v>
      </c>
      <c r="B48">
        <v>1</v>
      </c>
      <c r="C48" s="7" t="s">
        <v>106</v>
      </c>
      <c r="D48">
        <v>0.85</v>
      </c>
    </row>
    <row r="49" spans="1:4" ht="14.25">
      <c r="A49">
        <v>196</v>
      </c>
      <c r="B49">
        <v>1</v>
      </c>
      <c r="C49" s="7" t="s">
        <v>107</v>
      </c>
      <c r="D49">
        <v>14.25</v>
      </c>
    </row>
    <row r="50" spans="1:4" ht="14.25">
      <c r="A50">
        <v>196</v>
      </c>
      <c r="B50">
        <v>1</v>
      </c>
      <c r="C50" s="7" t="s">
        <v>108</v>
      </c>
      <c r="D50">
        <v>0.56</v>
      </c>
    </row>
    <row r="51" spans="1:4" ht="14.25">
      <c r="A51">
        <v>196</v>
      </c>
      <c r="B51">
        <v>1</v>
      </c>
      <c r="C51" s="7" t="s">
        <v>109</v>
      </c>
      <c r="D51">
        <v>9.29</v>
      </c>
    </row>
    <row r="52" spans="1:4" ht="14.25">
      <c r="A52">
        <v>196</v>
      </c>
      <c r="B52">
        <v>1</v>
      </c>
      <c r="C52" s="7" t="s">
        <v>110</v>
      </c>
      <c r="D52">
        <v>3.92</v>
      </c>
    </row>
    <row r="53" spans="1:4" ht="14.25">
      <c r="A53">
        <v>196</v>
      </c>
      <c r="B53">
        <v>1</v>
      </c>
      <c r="C53" s="7" t="s">
        <v>111</v>
      </c>
      <c r="D53">
        <v>3.35</v>
      </c>
    </row>
    <row r="54" spans="1:4" ht="14.25">
      <c r="A54">
        <v>196</v>
      </c>
      <c r="B54">
        <v>1</v>
      </c>
      <c r="C54" s="7" t="s">
        <v>112</v>
      </c>
      <c r="D54">
        <v>3.88</v>
      </c>
    </row>
    <row r="55" spans="1:4" ht="14.25">
      <c r="A55">
        <v>196</v>
      </c>
      <c r="B55">
        <v>1</v>
      </c>
      <c r="C55" s="7" t="s">
        <v>113</v>
      </c>
      <c r="D55">
        <v>1.85</v>
      </c>
    </row>
    <row r="56" spans="1:4" ht="14.25">
      <c r="A56">
        <v>196</v>
      </c>
      <c r="B56">
        <v>1</v>
      </c>
      <c r="C56" s="7" t="s">
        <v>114</v>
      </c>
      <c r="D56">
        <v>14.56</v>
      </c>
    </row>
    <row r="57" spans="1:4" ht="14.25">
      <c r="A57">
        <v>196</v>
      </c>
      <c r="B57">
        <v>1</v>
      </c>
      <c r="C57" s="7" t="s">
        <v>115</v>
      </c>
      <c r="D57">
        <v>35.38</v>
      </c>
    </row>
    <row r="58" spans="1:4" ht="14.25">
      <c r="A58">
        <v>196</v>
      </c>
      <c r="B58">
        <v>1</v>
      </c>
      <c r="C58" s="7" t="s">
        <v>116</v>
      </c>
      <c r="D58">
        <v>3.54</v>
      </c>
    </row>
    <row r="59" spans="1:4" ht="14.25">
      <c r="A59">
        <v>196</v>
      </c>
      <c r="B59">
        <v>1</v>
      </c>
      <c r="C59" s="7" t="s">
        <v>117</v>
      </c>
      <c r="D59">
        <v>8.21</v>
      </c>
    </row>
    <row r="60" spans="1:4" ht="14.25">
      <c r="A60">
        <v>196</v>
      </c>
      <c r="B60">
        <v>1</v>
      </c>
      <c r="C60" s="7" t="s">
        <v>118</v>
      </c>
      <c r="D60">
        <v>1.03</v>
      </c>
    </row>
    <row r="61" spans="1:4" ht="14.25">
      <c r="A61">
        <v>196</v>
      </c>
      <c r="B61">
        <v>1</v>
      </c>
      <c r="C61" s="7" t="s">
        <v>119</v>
      </c>
      <c r="D61">
        <v>5.9</v>
      </c>
    </row>
    <row r="62" spans="1:4" ht="14.25">
      <c r="A62">
        <v>196</v>
      </c>
      <c r="B62">
        <v>1</v>
      </c>
      <c r="C62" s="7" t="s">
        <v>120</v>
      </c>
      <c r="D62">
        <v>17.69</v>
      </c>
    </row>
    <row r="63" spans="1:4" ht="14.25">
      <c r="A63">
        <v>196</v>
      </c>
      <c r="B63">
        <v>1</v>
      </c>
      <c r="C63" s="7" t="s">
        <v>121</v>
      </c>
      <c r="D63">
        <v>21.11</v>
      </c>
    </row>
    <row r="64" spans="1:4" ht="14.25">
      <c r="A64">
        <v>196</v>
      </c>
      <c r="B64">
        <v>1</v>
      </c>
      <c r="C64" s="7" t="s">
        <v>122</v>
      </c>
      <c r="D64">
        <v>0</v>
      </c>
    </row>
    <row r="65" spans="1:4" ht="14.25">
      <c r="A65">
        <v>196</v>
      </c>
      <c r="B65">
        <v>1</v>
      </c>
      <c r="C65" s="7" t="s">
        <v>123</v>
      </c>
      <c r="D65">
        <v>0.37</v>
      </c>
    </row>
    <row r="66" spans="1:4" ht="14.25">
      <c r="A66">
        <v>196</v>
      </c>
      <c r="B66">
        <v>1</v>
      </c>
      <c r="C66" s="7" t="s">
        <v>124</v>
      </c>
      <c r="D66">
        <v>2.81</v>
      </c>
    </row>
    <row r="67" spans="1:4" ht="14.25">
      <c r="A67">
        <v>196</v>
      </c>
      <c r="B67">
        <v>1</v>
      </c>
      <c r="C67" s="7" t="s">
        <v>125</v>
      </c>
      <c r="D67">
        <v>5.18</v>
      </c>
    </row>
    <row r="68" spans="1:4" ht="14.25">
      <c r="A68">
        <v>196</v>
      </c>
      <c r="B68">
        <v>1</v>
      </c>
      <c r="C68" s="7" t="s">
        <v>126</v>
      </c>
      <c r="D68">
        <v>0.64</v>
      </c>
    </row>
    <row r="69" spans="1:4" ht="14.25">
      <c r="A69">
        <v>196</v>
      </c>
      <c r="B69">
        <v>1</v>
      </c>
      <c r="C69" s="7" t="s">
        <v>127</v>
      </c>
      <c r="D69">
        <v>5.17</v>
      </c>
    </row>
    <row r="70" spans="1:4" ht="14.25">
      <c r="A70">
        <v>196</v>
      </c>
      <c r="B70">
        <v>1</v>
      </c>
      <c r="C70" s="7" t="s">
        <v>128</v>
      </c>
      <c r="D70">
        <v>15.35</v>
      </c>
    </row>
    <row r="71" spans="1:4" ht="14.25">
      <c r="A71">
        <v>196</v>
      </c>
      <c r="B71">
        <v>1</v>
      </c>
      <c r="C71" s="7" t="s">
        <v>129</v>
      </c>
      <c r="D71">
        <v>1.01</v>
      </c>
    </row>
    <row r="72" spans="1:4" ht="14.25">
      <c r="A72">
        <v>196</v>
      </c>
      <c r="B72">
        <v>1</v>
      </c>
      <c r="C72" s="7" t="s">
        <v>130</v>
      </c>
      <c r="D72">
        <v>9.03</v>
      </c>
    </row>
    <row r="73" spans="1:4" ht="14.25">
      <c r="A73">
        <v>196</v>
      </c>
      <c r="B73">
        <v>1</v>
      </c>
      <c r="C73" s="7" t="s">
        <v>131</v>
      </c>
      <c r="D73">
        <v>3.9</v>
      </c>
    </row>
    <row r="74" spans="1:4" ht="14.25">
      <c r="A74">
        <v>196</v>
      </c>
      <c r="B74">
        <v>1</v>
      </c>
      <c r="C74" s="7" t="s">
        <v>132</v>
      </c>
      <c r="D74">
        <v>2.07</v>
      </c>
    </row>
    <row r="75" spans="1:4" ht="14.25">
      <c r="A75">
        <v>196</v>
      </c>
      <c r="B75">
        <v>1</v>
      </c>
      <c r="C75" s="7" t="s">
        <v>133</v>
      </c>
      <c r="D75">
        <v>7.33</v>
      </c>
    </row>
    <row r="76" spans="1:4" ht="14.25">
      <c r="A76">
        <v>196</v>
      </c>
      <c r="B76">
        <v>1</v>
      </c>
      <c r="C76" s="7" t="s">
        <v>134</v>
      </c>
      <c r="D76">
        <v>46.56</v>
      </c>
    </row>
    <row r="77" spans="1:4" ht="14.25">
      <c r="A77">
        <v>196</v>
      </c>
      <c r="B77">
        <v>1</v>
      </c>
      <c r="C77" s="7" t="s">
        <v>135</v>
      </c>
      <c r="D77">
        <v>12.05</v>
      </c>
    </row>
    <row r="78" spans="1:4" ht="14.25">
      <c r="A78">
        <v>196</v>
      </c>
      <c r="B78">
        <v>1</v>
      </c>
      <c r="C78" s="7" t="s">
        <v>136</v>
      </c>
      <c r="D78">
        <v>4.26</v>
      </c>
    </row>
    <row r="79" spans="1:4" ht="14.25">
      <c r="A79">
        <v>196</v>
      </c>
      <c r="B79">
        <v>1</v>
      </c>
      <c r="C79" s="7" t="s">
        <v>137</v>
      </c>
      <c r="D79">
        <v>15.84</v>
      </c>
    </row>
    <row r="80" spans="1:4" ht="14.25">
      <c r="A80">
        <v>196</v>
      </c>
      <c r="B80">
        <v>1</v>
      </c>
      <c r="C80" s="7" t="s">
        <v>138</v>
      </c>
      <c r="D80">
        <v>11.06</v>
      </c>
    </row>
    <row r="81" spans="1:4" ht="14.25">
      <c r="A81">
        <v>196</v>
      </c>
      <c r="B81">
        <v>1</v>
      </c>
      <c r="C81" s="7" t="s">
        <v>139</v>
      </c>
      <c r="D81">
        <v>8.03</v>
      </c>
    </row>
    <row r="82" spans="1:4" ht="14.25">
      <c r="A82">
        <v>196</v>
      </c>
      <c r="B82">
        <v>1</v>
      </c>
      <c r="C82" s="7" t="s">
        <v>140</v>
      </c>
      <c r="D82">
        <v>1.13</v>
      </c>
    </row>
    <row r="83" spans="1:5" ht="15">
      <c r="A83" s="5">
        <v>198</v>
      </c>
      <c r="B83" s="5">
        <v>2</v>
      </c>
      <c r="C83" s="6" t="s">
        <v>141</v>
      </c>
      <c r="D83" s="5">
        <v>357.57</v>
      </c>
      <c r="E83" s="5"/>
    </row>
    <row r="84" spans="1:5" ht="15">
      <c r="A84" s="5">
        <v>199</v>
      </c>
      <c r="B84" s="5">
        <v>2</v>
      </c>
      <c r="C84" s="6" t="s">
        <v>142</v>
      </c>
      <c r="D84" s="5">
        <v>386.19</v>
      </c>
      <c r="E84" s="5"/>
    </row>
    <row r="85" spans="1:5" ht="15">
      <c r="A85" s="5">
        <v>230</v>
      </c>
      <c r="B85" s="5">
        <v>2</v>
      </c>
      <c r="C85" s="6" t="s">
        <v>143</v>
      </c>
      <c r="D85" s="5">
        <v>456.44</v>
      </c>
      <c r="E85" s="5"/>
    </row>
    <row r="86" spans="1:5" ht="15">
      <c r="A86" s="5">
        <v>240</v>
      </c>
      <c r="B86" s="5">
        <v>3</v>
      </c>
      <c r="C86" s="6" t="s">
        <v>31</v>
      </c>
      <c r="D86" s="8">
        <v>982342.5066699999</v>
      </c>
      <c r="E86" s="5"/>
    </row>
    <row r="87" spans="3:4" ht="15">
      <c r="C87" s="10" t="s">
        <v>146</v>
      </c>
      <c r="D87" s="8">
        <v>964627.81</v>
      </c>
    </row>
    <row r="89" spans="3:4" ht="15">
      <c r="C89" s="10" t="s">
        <v>147</v>
      </c>
      <c r="D89" s="8">
        <v>973485.158335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</cols>
  <sheetData>
    <row r="1" spans="2:13" ht="15">
      <c r="B1" s="17" t="s">
        <v>151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>
      <c r="B2" s="15" t="s">
        <v>148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5" ht="14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5">
      <c r="A4" s="5">
        <v>10</v>
      </c>
      <c r="B4" s="5">
        <v>0</v>
      </c>
      <c r="C4" s="6" t="s">
        <v>32</v>
      </c>
    </row>
    <row r="5" spans="1:3" ht="15">
      <c r="A5" s="5">
        <v>20</v>
      </c>
      <c r="B5" s="5">
        <v>0</v>
      </c>
      <c r="C5" s="6" t="s">
        <v>33</v>
      </c>
    </row>
    <row r="6" spans="1:4" ht="14.25">
      <c r="A6">
        <v>21</v>
      </c>
      <c r="B6">
        <v>1</v>
      </c>
      <c r="C6" s="7" t="s">
        <v>34</v>
      </c>
      <c r="D6">
        <v>0</v>
      </c>
    </row>
    <row r="7" spans="1:5" ht="15">
      <c r="A7" s="5">
        <v>30</v>
      </c>
      <c r="B7" s="5">
        <v>2</v>
      </c>
      <c r="C7" s="6" t="s">
        <v>35</v>
      </c>
      <c r="D7" s="5">
        <v>0</v>
      </c>
      <c r="E7" s="5"/>
    </row>
    <row r="8" spans="1:3" ht="15">
      <c r="A8" s="5">
        <v>40</v>
      </c>
      <c r="B8" s="5">
        <v>0</v>
      </c>
      <c r="C8" s="6" t="s">
        <v>36</v>
      </c>
    </row>
    <row r="9" spans="1:4" ht="14.25">
      <c r="A9">
        <v>45</v>
      </c>
      <c r="B9">
        <v>1</v>
      </c>
      <c r="C9" s="7" t="s">
        <v>37</v>
      </c>
      <c r="D9">
        <v>125.57</v>
      </c>
    </row>
    <row r="10" spans="1:4" ht="14.25">
      <c r="A10">
        <v>45</v>
      </c>
      <c r="B10">
        <v>1</v>
      </c>
      <c r="C10" s="7" t="s">
        <v>38</v>
      </c>
      <c r="D10">
        <v>28.25</v>
      </c>
    </row>
    <row r="11" spans="1:4" ht="14.25">
      <c r="A11">
        <v>45</v>
      </c>
      <c r="B11">
        <v>1</v>
      </c>
      <c r="C11" s="7" t="s">
        <v>39</v>
      </c>
      <c r="D11">
        <v>10.45</v>
      </c>
    </row>
    <row r="12" spans="1:4" ht="14.25">
      <c r="A12">
        <v>45</v>
      </c>
      <c r="B12">
        <v>1</v>
      </c>
      <c r="C12" s="7" t="s">
        <v>40</v>
      </c>
      <c r="D12">
        <v>1.33</v>
      </c>
    </row>
    <row r="13" spans="1:4" ht="14.25">
      <c r="A13">
        <v>45</v>
      </c>
      <c r="B13">
        <v>1</v>
      </c>
      <c r="C13" s="7" t="s">
        <v>41</v>
      </c>
      <c r="D13">
        <v>6.81</v>
      </c>
    </row>
    <row r="14" spans="1:4" ht="14.25">
      <c r="A14">
        <v>45</v>
      </c>
      <c r="B14">
        <v>1</v>
      </c>
      <c r="C14" s="7" t="s">
        <v>42</v>
      </c>
      <c r="D14">
        <v>3.54</v>
      </c>
    </row>
    <row r="15" spans="1:4" ht="14.25">
      <c r="A15">
        <v>45</v>
      </c>
      <c r="B15">
        <v>1</v>
      </c>
      <c r="C15" s="7" t="s">
        <v>43</v>
      </c>
      <c r="D15">
        <v>0</v>
      </c>
    </row>
    <row r="16" spans="1:4" ht="14.25">
      <c r="A16">
        <v>45</v>
      </c>
      <c r="B16">
        <v>1</v>
      </c>
      <c r="C16" s="7" t="s">
        <v>44</v>
      </c>
      <c r="D16">
        <v>5.78</v>
      </c>
    </row>
    <row r="17" spans="1:4" ht="14.25">
      <c r="A17">
        <v>45</v>
      </c>
      <c r="B17">
        <v>1</v>
      </c>
      <c r="C17" s="7" t="s">
        <v>45</v>
      </c>
      <c r="D17">
        <v>18.25</v>
      </c>
    </row>
    <row r="18" spans="1:4" ht="14.25">
      <c r="A18">
        <v>45</v>
      </c>
      <c r="B18">
        <v>1</v>
      </c>
      <c r="C18" s="7" t="s">
        <v>46</v>
      </c>
      <c r="D18">
        <v>7.73</v>
      </c>
    </row>
    <row r="19" spans="1:4" ht="14.25">
      <c r="A19">
        <v>45</v>
      </c>
      <c r="B19">
        <v>1</v>
      </c>
      <c r="C19" s="7" t="s">
        <v>47</v>
      </c>
      <c r="D19">
        <v>10.04</v>
      </c>
    </row>
    <row r="20" spans="1:4" ht="14.25">
      <c r="A20">
        <v>45</v>
      </c>
      <c r="B20">
        <v>1</v>
      </c>
      <c r="C20" s="7" t="s">
        <v>48</v>
      </c>
      <c r="D20">
        <v>27.82</v>
      </c>
    </row>
    <row r="21" spans="1:4" ht="14.25">
      <c r="A21">
        <v>45</v>
      </c>
      <c r="B21">
        <v>1</v>
      </c>
      <c r="C21" s="7" t="s">
        <v>49</v>
      </c>
      <c r="D21">
        <v>25.26</v>
      </c>
    </row>
    <row r="22" spans="1:4" ht="14.25">
      <c r="A22">
        <v>45</v>
      </c>
      <c r="B22">
        <v>1</v>
      </c>
      <c r="C22" s="7" t="s">
        <v>50</v>
      </c>
      <c r="D22">
        <v>4.16</v>
      </c>
    </row>
    <row r="23" spans="1:5" ht="15">
      <c r="A23" s="5">
        <v>50</v>
      </c>
      <c r="B23" s="5">
        <v>2</v>
      </c>
      <c r="C23" s="6" t="s">
        <v>51</v>
      </c>
      <c r="D23" s="8">
        <f>SUM(D9:D22)</f>
        <v>274.99</v>
      </c>
      <c r="E23" s="5"/>
    </row>
    <row r="24" spans="1:5" ht="15">
      <c r="A24" s="5">
        <v>60</v>
      </c>
      <c r="B24" s="5">
        <v>2</v>
      </c>
      <c r="C24" s="6" t="s">
        <v>52</v>
      </c>
      <c r="D24" s="8"/>
      <c r="E24" s="5"/>
    </row>
    <row r="25" spans="1:3" ht="15">
      <c r="A25" s="5">
        <v>70</v>
      </c>
      <c r="B25" s="5">
        <v>0</v>
      </c>
      <c r="C25" s="6" t="s">
        <v>53</v>
      </c>
    </row>
    <row r="26" spans="1:3" ht="15">
      <c r="A26" s="5">
        <v>80</v>
      </c>
      <c r="B26" s="5">
        <v>0</v>
      </c>
      <c r="C26" s="6" t="s">
        <v>33</v>
      </c>
    </row>
    <row r="27" spans="1:4" ht="14.25">
      <c r="A27">
        <v>81</v>
      </c>
      <c r="B27">
        <v>1</v>
      </c>
      <c r="C27" s="7" t="s">
        <v>54</v>
      </c>
      <c r="D27">
        <v>0</v>
      </c>
    </row>
    <row r="28" spans="1:4" ht="14.25">
      <c r="A28">
        <v>82</v>
      </c>
      <c r="B28">
        <v>1</v>
      </c>
      <c r="C28" s="7" t="s">
        <v>55</v>
      </c>
      <c r="D28">
        <v>0</v>
      </c>
    </row>
    <row r="29" spans="1:4" ht="14.25">
      <c r="A29">
        <v>83</v>
      </c>
      <c r="B29">
        <v>1</v>
      </c>
      <c r="C29" s="7" t="s">
        <v>56</v>
      </c>
      <c r="D29">
        <v>0</v>
      </c>
    </row>
    <row r="30" spans="1:5" ht="15">
      <c r="A30" s="5">
        <v>90</v>
      </c>
      <c r="B30" s="5">
        <v>2</v>
      </c>
      <c r="C30" s="6" t="s">
        <v>35</v>
      </c>
      <c r="D30" s="5">
        <v>0</v>
      </c>
      <c r="E30" s="5"/>
    </row>
    <row r="31" spans="1:3" ht="15">
      <c r="A31" s="5">
        <v>100</v>
      </c>
      <c r="B31" s="5">
        <v>0</v>
      </c>
      <c r="C31" s="6" t="s">
        <v>36</v>
      </c>
    </row>
    <row r="32" spans="1:4" ht="14.25">
      <c r="A32">
        <v>105</v>
      </c>
      <c r="B32">
        <v>1</v>
      </c>
      <c r="C32" s="7" t="s">
        <v>37</v>
      </c>
      <c r="D32">
        <v>43.62</v>
      </c>
    </row>
    <row r="33" spans="1:5" ht="15">
      <c r="A33" s="5">
        <v>110</v>
      </c>
      <c r="B33" s="5">
        <v>2</v>
      </c>
      <c r="C33" s="6" t="s">
        <v>51</v>
      </c>
      <c r="D33" s="5">
        <v>43.62</v>
      </c>
      <c r="E33" s="5"/>
    </row>
    <row r="34" spans="1:5" ht="15">
      <c r="A34" s="5">
        <v>120</v>
      </c>
      <c r="B34" s="5">
        <v>2</v>
      </c>
      <c r="C34" s="6" t="s">
        <v>57</v>
      </c>
      <c r="D34" s="5">
        <v>43.62</v>
      </c>
      <c r="E34" s="5"/>
    </row>
    <row r="35" spans="1:3" ht="15">
      <c r="A35" s="5">
        <v>130</v>
      </c>
      <c r="B35" s="5">
        <v>0</v>
      </c>
      <c r="C35" s="6" t="s">
        <v>58</v>
      </c>
    </row>
    <row r="36" spans="1:4" ht="14.25">
      <c r="A36">
        <v>131</v>
      </c>
      <c r="B36">
        <v>1</v>
      </c>
      <c r="C36" s="7" t="s">
        <v>37</v>
      </c>
      <c r="D36">
        <v>0</v>
      </c>
    </row>
    <row r="37" spans="1:5" ht="15">
      <c r="A37" s="5">
        <v>140</v>
      </c>
      <c r="B37" s="5">
        <v>2</v>
      </c>
      <c r="C37" s="6" t="s">
        <v>59</v>
      </c>
      <c r="D37" s="5">
        <v>0</v>
      </c>
      <c r="E37" s="5"/>
    </row>
    <row r="38" spans="1:3" ht="15">
      <c r="A38" s="5">
        <v>150</v>
      </c>
      <c r="B38" s="5">
        <v>0</v>
      </c>
      <c r="C38" s="6" t="s">
        <v>60</v>
      </c>
    </row>
    <row r="39" spans="1:4" ht="14.25">
      <c r="A39">
        <v>151</v>
      </c>
      <c r="B39">
        <v>1</v>
      </c>
      <c r="C39" s="7" t="s">
        <v>61</v>
      </c>
      <c r="D39">
        <v>0</v>
      </c>
    </row>
    <row r="40" spans="1:4" ht="14.25">
      <c r="A40">
        <v>152</v>
      </c>
      <c r="B40">
        <v>1</v>
      </c>
      <c r="C40" s="7" t="s">
        <v>62</v>
      </c>
      <c r="D40">
        <v>0</v>
      </c>
    </row>
    <row r="41" spans="1:4" ht="14.25">
      <c r="A41">
        <v>153</v>
      </c>
      <c r="B41">
        <v>1</v>
      </c>
      <c r="C41" s="7" t="s">
        <v>56</v>
      </c>
      <c r="D41">
        <v>0</v>
      </c>
    </row>
    <row r="42" spans="1:5" ht="15">
      <c r="A42" s="5">
        <v>160</v>
      </c>
      <c r="B42" s="5">
        <v>2</v>
      </c>
      <c r="C42" s="6" t="s">
        <v>63</v>
      </c>
      <c r="D42" s="5">
        <v>0</v>
      </c>
      <c r="E42" s="5"/>
    </row>
    <row r="43" spans="1:3" ht="15">
      <c r="A43" s="5">
        <v>162</v>
      </c>
      <c r="B43" s="5">
        <v>0</v>
      </c>
      <c r="C43" s="6" t="s">
        <v>64</v>
      </c>
    </row>
    <row r="44" spans="1:4" ht="14.25">
      <c r="A44">
        <v>163</v>
      </c>
      <c r="B44">
        <v>1</v>
      </c>
      <c r="C44" s="7" t="s">
        <v>61</v>
      </c>
      <c r="D44">
        <v>0</v>
      </c>
    </row>
    <row r="45" spans="1:4" ht="14.25">
      <c r="A45">
        <v>164</v>
      </c>
      <c r="B45">
        <v>1</v>
      </c>
      <c r="C45" s="7" t="s">
        <v>56</v>
      </c>
      <c r="D45">
        <v>0</v>
      </c>
    </row>
    <row r="46" spans="1:5" ht="15">
      <c r="A46" s="5">
        <v>165</v>
      </c>
      <c r="B46" s="5">
        <v>2</v>
      </c>
      <c r="C46" s="6" t="s">
        <v>65</v>
      </c>
      <c r="D46" s="5">
        <v>0</v>
      </c>
      <c r="E46" s="5"/>
    </row>
    <row r="47" spans="1:3" ht="15">
      <c r="A47" s="5">
        <v>166</v>
      </c>
      <c r="B47" s="5">
        <v>0</v>
      </c>
      <c r="C47" s="6" t="s">
        <v>66</v>
      </c>
    </row>
    <row r="48" spans="1:4" ht="14.25">
      <c r="A48">
        <v>167</v>
      </c>
      <c r="B48">
        <v>1</v>
      </c>
      <c r="C48" s="7" t="s">
        <v>61</v>
      </c>
      <c r="D48">
        <v>0</v>
      </c>
    </row>
    <row r="49" spans="1:4" ht="14.25">
      <c r="A49">
        <v>168</v>
      </c>
      <c r="B49">
        <v>1</v>
      </c>
      <c r="C49" s="7" t="s">
        <v>56</v>
      </c>
      <c r="D49">
        <v>0</v>
      </c>
    </row>
    <row r="50" spans="1:5" ht="15">
      <c r="A50" s="5">
        <v>169</v>
      </c>
      <c r="B50" s="5">
        <v>2</v>
      </c>
      <c r="C50" s="6" t="s">
        <v>67</v>
      </c>
      <c r="D50" s="5">
        <v>0</v>
      </c>
      <c r="E50" s="5"/>
    </row>
    <row r="51" spans="1:5" ht="15">
      <c r="A51" s="5">
        <v>170</v>
      </c>
      <c r="B51" s="5">
        <v>2</v>
      </c>
      <c r="C51" s="6" t="s">
        <v>68</v>
      </c>
      <c r="D51" s="8">
        <f>D23+D34</f>
        <v>318.61</v>
      </c>
      <c r="E51" s="5"/>
    </row>
    <row r="52" spans="1:5" ht="15">
      <c r="A52" s="5">
        <v>180</v>
      </c>
      <c r="B52" s="5">
        <v>3</v>
      </c>
      <c r="C52" s="6" t="s">
        <v>31</v>
      </c>
      <c r="D52" s="11">
        <v>982342.5066699999</v>
      </c>
      <c r="E52" s="5"/>
    </row>
    <row r="53" spans="3:4" ht="15">
      <c r="C53" s="9" t="s">
        <v>144</v>
      </c>
      <c r="D53" s="11">
        <v>964627.81</v>
      </c>
    </row>
    <row r="54" ht="15">
      <c r="D54" s="11"/>
    </row>
    <row r="55" ht="15">
      <c r="D55" s="11">
        <v>973485.158335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rightToLeft="1" tabSelected="1" zoomScalePageLayoutView="0" workbookViewId="0" topLeftCell="A1">
      <selection activeCell="B1" sqref="B1:M1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11.71093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17" t="s">
        <v>149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>
      <c r="B2" s="15" t="s">
        <v>148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5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3" ht="15">
      <c r="A4" s="2">
        <v>10</v>
      </c>
      <c r="B4" s="2">
        <v>0</v>
      </c>
      <c r="C4" s="3" t="s">
        <v>5</v>
      </c>
    </row>
    <row r="5" spans="1:5" ht="15">
      <c r="A5" s="2">
        <v>12</v>
      </c>
      <c r="B5" s="2">
        <v>2</v>
      </c>
      <c r="C5" s="3" t="s">
        <v>6</v>
      </c>
      <c r="D5" s="2">
        <v>0</v>
      </c>
      <c r="E5" s="2"/>
    </row>
    <row r="6" spans="1:5" ht="15">
      <c r="A6" s="2">
        <v>14</v>
      </c>
      <c r="B6" s="2">
        <v>2</v>
      </c>
      <c r="C6" s="3" t="s">
        <v>7</v>
      </c>
      <c r="D6" s="4">
        <f>'פרוט עמלות והוצאות'!D23</f>
        <v>274.99</v>
      </c>
      <c r="E6" s="2"/>
    </row>
    <row r="7" spans="1:3" ht="15">
      <c r="A7" s="2">
        <v>25</v>
      </c>
      <c r="B7" s="2">
        <v>0</v>
      </c>
      <c r="C7" s="3" t="s">
        <v>8</v>
      </c>
    </row>
    <row r="8" spans="1:5" ht="15">
      <c r="A8" s="2">
        <v>30</v>
      </c>
      <c r="B8" s="2">
        <v>2</v>
      </c>
      <c r="C8" s="3" t="s">
        <v>9</v>
      </c>
      <c r="D8" s="2">
        <v>0</v>
      </c>
      <c r="E8" s="2"/>
    </row>
    <row r="9" spans="1:5" ht="15">
      <c r="A9" s="2">
        <v>40</v>
      </c>
      <c r="B9" s="2">
        <v>2</v>
      </c>
      <c r="C9" s="3" t="s">
        <v>10</v>
      </c>
      <c r="D9" s="2">
        <f>'פרוט עמלות והוצאות'!D34</f>
        <v>43.62</v>
      </c>
      <c r="E9" s="2"/>
    </row>
    <row r="10" spans="1:3" ht="15">
      <c r="A10" s="2">
        <v>45</v>
      </c>
      <c r="B10" s="2">
        <v>0</v>
      </c>
      <c r="C10" s="3" t="s">
        <v>11</v>
      </c>
    </row>
    <row r="11" spans="1:5" ht="15">
      <c r="A11" s="2">
        <v>50</v>
      </c>
      <c r="B11" s="2">
        <v>2</v>
      </c>
      <c r="C11" s="3" t="s">
        <v>12</v>
      </c>
      <c r="D11" s="2">
        <v>0</v>
      </c>
      <c r="E11" s="2"/>
    </row>
    <row r="12" spans="1:5" ht="15">
      <c r="A12" s="2">
        <v>60</v>
      </c>
      <c r="B12" s="2">
        <v>2</v>
      </c>
      <c r="C12" s="3" t="s">
        <v>13</v>
      </c>
      <c r="D12" s="2">
        <v>0</v>
      </c>
      <c r="E12" s="2"/>
    </row>
    <row r="13" spans="1:5" ht="15">
      <c r="A13" s="2">
        <v>65</v>
      </c>
      <c r="B13" s="2">
        <v>2</v>
      </c>
      <c r="C13" s="3" t="s">
        <v>14</v>
      </c>
      <c r="D13" s="2">
        <v>0</v>
      </c>
      <c r="E13" s="2"/>
    </row>
    <row r="14" spans="1:3" ht="15">
      <c r="A14" s="2">
        <v>70</v>
      </c>
      <c r="B14" s="2">
        <v>0</v>
      </c>
      <c r="C14" s="3" t="s">
        <v>15</v>
      </c>
    </row>
    <row r="15" spans="1:5" ht="15">
      <c r="A15" s="2">
        <v>80</v>
      </c>
      <c r="B15" s="2">
        <v>3</v>
      </c>
      <c r="C15" s="3" t="s">
        <v>16</v>
      </c>
      <c r="D15" s="2">
        <v>590.8</v>
      </c>
      <c r="E15" s="2"/>
    </row>
    <row r="16" spans="1:5" ht="15">
      <c r="A16" s="2">
        <v>85</v>
      </c>
      <c r="B16" s="2">
        <v>3</v>
      </c>
      <c r="C16" s="3" t="s">
        <v>17</v>
      </c>
      <c r="D16" s="2">
        <v>964.93</v>
      </c>
      <c r="E16" s="2"/>
    </row>
    <row r="17" spans="1:5" ht="15">
      <c r="A17" s="2">
        <v>90</v>
      </c>
      <c r="B17" s="2">
        <v>3</v>
      </c>
      <c r="C17" s="3" t="s">
        <v>18</v>
      </c>
      <c r="D17" s="2">
        <v>0</v>
      </c>
      <c r="E17" s="2"/>
    </row>
    <row r="18" spans="1:5" ht="15">
      <c r="A18" s="2">
        <v>100</v>
      </c>
      <c r="B18" s="2">
        <v>3</v>
      </c>
      <c r="C18" s="3" t="s">
        <v>19</v>
      </c>
      <c r="D18" s="2">
        <v>0</v>
      </c>
      <c r="E18" s="2"/>
    </row>
    <row r="19" spans="1:5" ht="15">
      <c r="A19" s="2">
        <v>105</v>
      </c>
      <c r="B19" s="2">
        <v>3</v>
      </c>
      <c r="C19" s="3" t="s">
        <v>20</v>
      </c>
      <c r="D19" s="2">
        <v>28.62</v>
      </c>
      <c r="E19" s="2"/>
    </row>
    <row r="20" spans="1:5" ht="15">
      <c r="A20" s="2">
        <v>110</v>
      </c>
      <c r="B20" s="2">
        <v>3</v>
      </c>
      <c r="C20" s="3" t="s">
        <v>21</v>
      </c>
      <c r="D20" s="2">
        <v>357.57</v>
      </c>
      <c r="E20" s="2"/>
    </row>
    <row r="21" spans="1:5" ht="15">
      <c r="A21" s="2">
        <v>120</v>
      </c>
      <c r="B21" s="2">
        <v>3</v>
      </c>
      <c r="C21" s="3" t="s">
        <v>22</v>
      </c>
      <c r="D21" s="2">
        <v>54.69</v>
      </c>
      <c r="E21" s="2"/>
    </row>
    <row r="22" spans="1:5" ht="15">
      <c r="A22" s="2">
        <v>130</v>
      </c>
      <c r="B22" s="2">
        <v>3</v>
      </c>
      <c r="C22" s="3" t="s">
        <v>23</v>
      </c>
      <c r="D22" s="2">
        <v>15.56</v>
      </c>
      <c r="E22" s="2"/>
    </row>
    <row r="23" spans="1:3" ht="15">
      <c r="A23" s="2">
        <v>140</v>
      </c>
      <c r="B23" s="2">
        <v>0</v>
      </c>
      <c r="C23" s="3" t="s">
        <v>24</v>
      </c>
    </row>
    <row r="24" spans="1:5" ht="15">
      <c r="A24" s="2">
        <v>145</v>
      </c>
      <c r="B24" s="2">
        <v>2</v>
      </c>
      <c r="C24" s="3" t="s">
        <v>25</v>
      </c>
      <c r="D24" s="2">
        <v>0</v>
      </c>
      <c r="E24" s="2"/>
    </row>
    <row r="25" spans="1:5" ht="15">
      <c r="A25" s="2">
        <v>150</v>
      </c>
      <c r="B25" s="2">
        <v>2</v>
      </c>
      <c r="C25" s="3" t="s">
        <v>26</v>
      </c>
      <c r="D25" s="2">
        <v>0</v>
      </c>
      <c r="E25" s="2"/>
    </row>
    <row r="26" spans="1:5" ht="15">
      <c r="A26" s="2">
        <v>160</v>
      </c>
      <c r="B26" s="2">
        <v>2</v>
      </c>
      <c r="C26" s="3" t="s">
        <v>27</v>
      </c>
      <c r="D26" s="4">
        <f>D6+D9+D16+D15+D19+D20+D21+D22</f>
        <v>2330.7799999999997</v>
      </c>
      <c r="E26" s="2"/>
    </row>
    <row r="27" spans="1:3" ht="15">
      <c r="A27" s="2">
        <v>162</v>
      </c>
      <c r="B27" s="2">
        <v>0</v>
      </c>
      <c r="C27" s="3" t="s">
        <v>28</v>
      </c>
    </row>
    <row r="28" spans="1:5" ht="15">
      <c r="A28" s="2">
        <v>165</v>
      </c>
      <c r="B28" s="2">
        <v>2</v>
      </c>
      <c r="C28" s="3" t="s">
        <v>29</v>
      </c>
      <c r="D28" s="2">
        <v>456.44</v>
      </c>
      <c r="E28" s="2"/>
    </row>
    <row r="29" spans="1:5" ht="15">
      <c r="A29" s="2">
        <v>167</v>
      </c>
      <c r="B29" s="2">
        <v>2</v>
      </c>
      <c r="C29" s="3" t="s">
        <v>30</v>
      </c>
      <c r="D29" s="14">
        <f>D26/D33</f>
        <v>0.002394263518086345</v>
      </c>
      <c r="E29" s="2"/>
    </row>
    <row r="30" spans="1:5" ht="15">
      <c r="A30" s="2">
        <v>170</v>
      </c>
      <c r="B30" s="2">
        <v>2</v>
      </c>
      <c r="C30" s="3" t="s">
        <v>31</v>
      </c>
      <c r="D30" s="4">
        <f>'פרוט עמלות והוצאות'!D52</f>
        <v>982342.5066699999</v>
      </c>
      <c r="E30" s="2"/>
    </row>
    <row r="31" spans="3:4" ht="15">
      <c r="C31" s="9" t="s">
        <v>144</v>
      </c>
      <c r="D31" s="4">
        <v>964627.81</v>
      </c>
    </row>
    <row r="32" spans="3:4" ht="14.25">
      <c r="C32"/>
      <c r="D32"/>
    </row>
    <row r="33" spans="3:4" ht="15">
      <c r="C33" s="10" t="s">
        <v>145</v>
      </c>
      <c r="D33" s="4">
        <f>(D30+D31)/2</f>
        <v>973485.158335</v>
      </c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BLL</cp:lastModifiedBy>
  <cp:lastPrinted>2021-01-31T08:03:31Z</cp:lastPrinted>
  <dcterms:created xsi:type="dcterms:W3CDTF">2021-01-28T15:13:01Z</dcterms:created>
  <dcterms:modified xsi:type="dcterms:W3CDTF">2021-01-31T12:12:25Z</dcterms:modified>
  <cp:category/>
  <cp:version/>
  <cp:contentType/>
  <cp:contentStatus/>
</cp:coreProperties>
</file>